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7"/>
  </bookViews>
  <sheets>
    <sheet name="s1.1.1" sheetId="1" r:id="rId1"/>
    <sheet name="s2.2.2" sheetId="2" r:id="rId2"/>
    <sheet name="s3.3.3" sheetId="3" r:id="rId3"/>
    <sheet name="s4.4.4" sheetId="4" r:id="rId4"/>
    <sheet name="s4.4.5" sheetId="5" r:id="rId5"/>
    <sheet name="s4.4.6" sheetId="6" r:id="rId6"/>
    <sheet name="s5.5.7" sheetId="7" r:id="rId7"/>
    <sheet name="สรุปหน้างบ" sheetId="8" r:id="rId8"/>
  </sheets>
  <definedNames>
    <definedName name="_xlfn.BAHTTEXT" hidden="1">#NAME?</definedName>
    <definedName name="_xlnm.Print_Titles" localSheetId="0">'s1.1.1'!$6:$7</definedName>
    <definedName name="_xlnm.Print_Titles" localSheetId="1">'s2.2.2'!$6:$7</definedName>
    <definedName name="_xlnm.Print_Titles" localSheetId="2">'s3.3.3'!$6:$7</definedName>
    <definedName name="_xlnm.Print_Titles" localSheetId="3">'s4.4.4'!$6:$7</definedName>
    <definedName name="_xlnm.Print_Titles" localSheetId="4">'s4.4.5'!$6:$7</definedName>
    <definedName name="_xlnm.Print_Titles" localSheetId="5">'s4.4.6'!$6:$7</definedName>
    <definedName name="_xlnm.Print_Titles" localSheetId="6">'s5.5.7'!$6:$7</definedName>
  </definedNames>
  <calcPr fullCalcOnLoad="1"/>
</workbook>
</file>

<file path=xl/sharedStrings.xml><?xml version="1.0" encoding="utf-8"?>
<sst xmlns="http://schemas.openxmlformats.org/spreadsheetml/2006/main" count="224" uniqueCount="109">
  <si>
    <t>ลำดับ</t>
  </si>
  <si>
    <t xml:space="preserve"> </t>
  </si>
  <si>
    <t>ตัวชี้วัด</t>
  </si>
  <si>
    <t>กลยุทธ์ที่</t>
  </si>
  <si>
    <t>ผิดชอบ</t>
  </si>
  <si>
    <t>ผู้รับ</t>
  </si>
  <si>
    <t>ประมาณการงบประมาณ</t>
  </si>
  <si>
    <t xml:space="preserve"> เป้าหมาย</t>
  </si>
  <si>
    <t>โครงการ /กิจกรรม</t>
  </si>
  <si>
    <t>รวมงบ</t>
  </si>
  <si>
    <t xml:space="preserve"> รายละเอียด</t>
  </si>
  <si>
    <t xml:space="preserve"> ระยะเวลา</t>
  </si>
  <si>
    <t xml:space="preserve"> ค่า</t>
  </si>
  <si>
    <t xml:space="preserve">  แผนงาน/งาน/</t>
  </si>
  <si>
    <t>รหัส</t>
  </si>
  <si>
    <t xml:space="preserve">ประเด็นยุทธศาสตร์ 1  : เพิ่มประสิทธิภาพการจัดการทางการเงิน </t>
  </si>
  <si>
    <t xml:space="preserve">ลดลง≥ 5%
</t>
  </si>
  <si>
    <t>กลุ่มเป้าหมาย</t>
  </si>
  <si>
    <t>คกก.ดำเนินการ และเจ้าหน้าที่สหกรณ์ฯ</t>
  </si>
  <si>
    <t xml:space="preserve"> - ร้อยละความพึงพอใจของผู้มารับบริการ
</t>
  </si>
  <si>
    <t xml:space="preserve">≥ 90%
</t>
  </si>
  <si>
    <t xml:space="preserve">1.สมาชิกสหกรณ์
2.สถาบันการเงิน
3.เครือข่ายสหกรณ์
</t>
  </si>
  <si>
    <t xml:space="preserve">เป้าประสงค์ (Goal) 2  :  มีระบบให้บริการแก่สมาชิกและเครือข่าย ที่มีประสิทธิภาพ  </t>
  </si>
  <si>
    <t xml:space="preserve">เป้าประสงค์ (Goal) 1  :  มีการจัดการทางการเงินที่มีประสิทธิภาพ </t>
  </si>
  <si>
    <t xml:space="preserve">เป้าประสงค์ (Goal) 3  :  มีระบบสวัสดิการแก่สมาชิก ที่เสมอภาคและเป็นธรรม   </t>
  </si>
  <si>
    <t xml:space="preserve"> - ร้อยละของสมาชิกได้รับสวัสดิการครบถ้วน </t>
  </si>
  <si>
    <t xml:space="preserve">สมาชิกสหกรณ์
</t>
  </si>
  <si>
    <t xml:space="preserve">เป้าประสงค์ (Goal) 4  :  สหกรณ์มีความมั่นคงและสมาชิกมีการออมเพิ่มขึ้น  </t>
  </si>
  <si>
    <t xml:space="preserve"> คกก.ดำเนินการ
-จนท.สหกรณ์
- ผู้ตรวจสอบ    กิจการ
- ตัวแทนสมาชิก</t>
  </si>
  <si>
    <t>ร้อยละของสมาชิกมีบัญชีเงินฝากออมทรัพย์กับสหกรณ์ 
-ร้อยละของสมาชิกมีเงินออมเฉลี่ยเดือนละ 500 บาท</t>
  </si>
  <si>
    <t xml:space="preserve"> สมาชิกสหกรณ์
-เจ้าหน้าที่สหกรณ์ฯ
-คกก.ดำเนินการ</t>
  </si>
  <si>
    <t xml:space="preserve">อัตราส่วนส่วน หนี้สิน/ทุน ลดลง </t>
  </si>
  <si>
    <r>
      <rPr>
        <sz val="9"/>
        <color indexed="10"/>
        <rFont val="Tahoma"/>
        <family val="2"/>
      </rPr>
      <t>1 : 1</t>
    </r>
    <r>
      <rPr>
        <sz val="9"/>
        <rFont val="Tahoma"/>
        <family val="2"/>
      </rPr>
      <t xml:space="preserve">
</t>
    </r>
  </si>
  <si>
    <t>1.สมาชิกสหกรณ์
2.เจ้าหน้าที่สหกรณ์ฯ
3.คกก.ดำเนินการ</t>
  </si>
  <si>
    <t xml:space="preserve">ร้อยละของสมาชิกผ่านการอบรมความรู้ด้านสหกรณ์(การออม การกู้เงิน) 
-ร้อยละของหนี้เสีย
</t>
  </si>
  <si>
    <t xml:space="preserve">ไม่น้อยกว่าร้อยละ 50
เป็น 0
</t>
  </si>
  <si>
    <t>เป้าประสงค์ (Goal) 5  :  มีการเชื่อมโยง ความร่วมมือระหว่างสหกรณ์ และเครือข่ายพันธมิตร</t>
  </si>
  <si>
    <t xml:space="preserve"> -สมาชิกสหกรณ์
-เครือข่ายสหกรณ์
</t>
  </si>
  <si>
    <t xml:space="preserve">ร้อยละของสหกรณ์เครือข่ายมีบัญชีเงินฝากกับสหกรณ์
-มีการจัดกิจกรรมแลกเปลี่ยนเรียนรู้ระหว่างสหกรณ์ 
</t>
  </si>
  <si>
    <t xml:space="preserve">ไม่น้อยกว่าร้อยละ 90
อย่างน้อย ปีละ 1 ครั้ง
</t>
  </si>
  <si>
    <t>ร้อยละของกิจกรรมที่ได้ร่วม</t>
  </si>
  <si>
    <t xml:space="preserve">ไม่น้อยกว่าร้อยละ 95
</t>
  </si>
  <si>
    <t xml:space="preserve">หน่วยงานที่เกี่ยวข้องในจังหวัดกระบี่
</t>
  </si>
  <si>
    <t xml:space="preserve">ประเด็นยุทธศาสตร์ 4  : พัฒนาองค์กรให้เติบโต </t>
  </si>
  <si>
    <t>กลยุทธ 3.3.3  :  เพิ่มระบบสวัสดิการแก่สมาชิก ที่เสมอภาคและเป็นธรรม</t>
  </si>
  <si>
    <t xml:space="preserve">กลยุทธ 4.4.6  : เพิ่มประสิทธิภาพระบบเงินกู้ </t>
  </si>
  <si>
    <t xml:space="preserve">ประเด็นยุทธศาสตร์ 5  : เชื่อมโยงความร่วมมือระหว่างสหกรณ์ และเครือข่ายพันธมิตร </t>
  </si>
  <si>
    <t>กลยุทธ 5.5.7  : เชื่อมโยงเครือข่ายวิชาการและแลกเปลี่ยนเรียนรู้ ระหว่างภาคีเครือข่าย</t>
  </si>
  <si>
    <t xml:space="preserve"> - ร้อยละของต้นทุนบริหาร
</t>
  </si>
  <si>
    <t xml:space="preserve">≥ 90%
</t>
  </si>
  <si>
    <t xml:space="preserve"> - ร้อยละของบุคลากรผ่านการอบรมในเรื่องที่เกี่ยวข้องกับสหกรณ์ฯ อย่างน้อย 1 ครั้ง/คน/ปี 
</t>
  </si>
  <si>
    <t>กลยุทธ 4.4.4  :  พัฒนาศักยภาพบุคลากร ให้มีประสิทธิภาพ</t>
  </si>
  <si>
    <t xml:space="preserve">
ระดมเงินออมเกษียณเปี่ยมสุข
82,000</t>
  </si>
  <si>
    <t>สรุปหน้างบ</t>
  </si>
  <si>
    <t>แผนปฏิบัติการ ประจำปี พ.ศ. 2561</t>
  </si>
  <si>
    <t>สหกรณ์ออมทรัพย์สาธารณสุขกระบี่ จำกัด</t>
  </si>
  <si>
    <t>แผนงานโครงการ</t>
  </si>
  <si>
    <t>งบประมาณ</t>
  </si>
  <si>
    <t>ผุ้รับผิดชอบ</t>
  </si>
  <si>
    <t>ฝ่ายจัดการ</t>
  </si>
  <si>
    <t xml:space="preserve">แผนปฏิบัติการประจำปี 2561   สหกรณ์ออมทรัพย์สาธารณสุขกระบี่ จำกัด          </t>
  </si>
  <si>
    <t>ม.ค.61-ธ.ค.61</t>
  </si>
  <si>
    <t xml:space="preserve">ประเด็นยุทธศาสตร์ 2  : พัฒนาระบบบริการแก่สมาชิกและเครือข่าย ที่มีประสิทธิภาพ </t>
  </si>
  <si>
    <t>ระบบ ATM 400,000
ระบบ
ออกหน่วยสัญจร 20,000
 ระบบ KTB Corporate 4,000</t>
  </si>
  <si>
    <t>คณะกรรมการดำเนินการ  คณะกรรมการศึกษาและประชาสัมพันธ์  ผู้จัดการ</t>
  </si>
  <si>
    <t>ปรับปรุงสถานที่ 300,000 จัดจ้างเจ้าหน้าที่สินเชื่อ/บัญชี 180,000</t>
  </si>
  <si>
    <t xml:space="preserve">ประเด็นยุทธศาสตร์ 3  : ขยายระบบสวัสดิการแก่สมาชิก ที่เสมอภาค และเป็นธรรม </t>
  </si>
  <si>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>1.จัดสวัสดิการเพื่อการประกอบพิธีการทางศาสนาฮัจจ์ อุปสมบท)
2.สวัสดิการสมาชิกผู้เกษียณอายุราชการ
3.จัดสวัสดิการวันเกิดให้กับสมาชิกจำนวน 2,855 คน ๆ ละ 500 บาท
4.จัดฝึกอบรมอาชีพเสริมให้กับสมาชิก    5. จัดสวัสดิการทุนการศึกษาบุตรสมาชิก 6. ค่าประกันชีวิตกลุ่มให้กับสมาชิกสหกรณ์จำนวน 1,886 คนๆ ละ 1,500.- บาท                                          7.มอบเงินทำบุญให้กับญาติสายตรงของสมาชิกที่เสียชีวิต</t>
    </r>
  </si>
  <si>
    <t>สวัสดิการวันเกิด 1,427,500
เกษียณอายุ 60,000
รักษาพยาบาล 50,000
ประกันชีวิตกลุ่ม  2,829,000 อบรมอาชีพเสริม 40,000 ทุนการศึกษาบุตรสมาชิก 500,000               ทำบุญญาติสายตรงสมาชิก 100,000</t>
  </si>
  <si>
    <t>คณะกรรมการ เจ้าหน้าที่ ผู้ตรวจสอบกิจการ และสมาชิกอบรม 470,000             ศึกษาดูงานสหกรณ์อื่น 130,000</t>
  </si>
  <si>
    <t xml:space="preserve"> ค่าตรวจสอบกิจการ 60,000             ค่าธรรมเนียมสอบบัญชีรับอนุญาต 80,000</t>
  </si>
  <si>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2.1 จัดให้สมาชิกที่ทำธุรกรรมทางด้านการเงินตามกฎหมายปปง.
2.2.การตรวจสอบกิจการ
2.3.การควบคุมภายใน
</t>
    </r>
    <r>
      <rPr>
        <b/>
        <sz val="9"/>
        <rFont val="Tahoma"/>
        <family val="2"/>
      </rPr>
      <t>2.4.การสอบบัญชีโดยผู้สอบบัญชีรับอนุญาต</t>
    </r>
  </si>
  <si>
    <t>ไม่พบข้อผิดพลาดจากการสอบบัญชี</t>
  </si>
  <si>
    <t xml:space="preserve">                                  - ร้อยละของสมาชิกที่ทำธุรกรรม
</t>
  </si>
  <si>
    <t>กลยุทธ 4.4.5  :ขยายระบบเงินฝากให้มีประสิทธิภาพ</t>
  </si>
  <si>
    <t xml:space="preserve">ร้อยละ 100
ไม่น้อยกว่าร้อยละ 60
ร้อยละ 100
</t>
  </si>
  <si>
    <t>คณะกรรมการดำเนินการ/ฝ่ายจัดการ</t>
  </si>
  <si>
    <t xml:space="preserve">
กิจกรรมการแข่งขันกีฬา 60,000 กิจกรรมวันเด็ก 15,000 </t>
  </si>
  <si>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1.1โอนเงินปันผลผ่านบัญชีเงินฝากออมทรัพย์
1.2.ลดระยะเวลาการอนุมัติเงินกู้และการบริหารความเสี่ยง
1.3.กำหนดวงเงินขั้นต่ำ-สูง ของทุนเรือนหุ้น
</t>
    </r>
  </si>
  <si>
    <r>
      <rPr>
        <b/>
        <u val="single"/>
        <sz val="9"/>
        <rFont val="Tahoma"/>
        <family val="2"/>
      </rPr>
      <t>กิจกรรม</t>
    </r>
    <r>
      <rPr>
        <sz val="9"/>
        <rFont val="Tahoma"/>
        <family val="2"/>
      </rPr>
      <t xml:space="preserve">
</t>
    </r>
    <r>
      <rPr>
        <sz val="9"/>
        <color indexed="10"/>
        <rFont val="Tahoma"/>
        <family val="2"/>
      </rPr>
      <t>1.ปรับปรุงสถานที่(หลังคา ด้านหลัง กั้นห้อง)</t>
    </r>
    <r>
      <rPr>
        <sz val="9"/>
        <rFont val="Tahoma"/>
        <family val="2"/>
      </rPr>
      <t xml:space="preserve">
2. ปรับปรุงส่วนบริการสมาชิก ห้องทำงาน ห้องประชุม
3.สรรหาเจ้าหน้าที่สินเชื่อ/บัญชี</t>
    </r>
  </si>
  <si>
    <r>
      <rPr>
        <b/>
        <sz val="9"/>
        <rFont val="Tahoma"/>
        <family val="2"/>
      </rPr>
      <t xml:space="preserve">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1.ทบทวนระบบบริการและกำหนดแนวทางพัฒนาโดยใช้เทคโนโลยีที่ทันสมัย
</t>
    </r>
    <r>
      <rPr>
        <sz val="9"/>
        <color indexed="10"/>
        <rFont val="Tahoma"/>
        <family val="2"/>
      </rPr>
      <t xml:space="preserve">2.เพิ่มช่องทางการเข้าถึงบริการของสมาชิก ใช้ระบบ ATM </t>
    </r>
    <r>
      <rPr>
        <sz val="9"/>
        <rFont val="Tahoma"/>
        <family val="2"/>
      </rPr>
      <t xml:space="preserve">
3.บริการโอนเงินด้วยระบบ KTB Corporate Online
4.ออกหน่วยสัญจรเพื่อให้ความรู้แก่สมาชิกนอกสถานที่ทุกหน่วยอำเภอ
5.พัฒนาระบบ ปชส. (ปรับปรุง website สรุปคำถามพบบ่อย ไปไว้ใน Webboard)
6.จัดตั้งคลินิกปรึกษาทางการเงิน(1วัน/สัปดาห์)
5.จัดให้สมาชิกแสดงตนตามกฎหมายป้องกันและปราบปรามการฟอกเงิน
</t>
    </r>
  </si>
  <si>
    <r>
      <rPr>
        <b/>
        <sz val="9"/>
        <rFont val="Tahoma"/>
        <family val="2"/>
      </rPr>
      <t xml:space="preserve"> 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1.วิเคราะห์ภาระงาน(Job analysis)
2.ส่งคณะกรรมการ/เจ้าหน้าที่เข้ารับการอบรมกับหน่วยงานต่างๆ  
3.ส่งคณะกรรมการ/ เจ้าหน้าที่เข้ารับการอบรมกับหน่วยงานต่างๆ
4.จัดฝึกอบรมให้ความรู้เกี่ยวกับสหกรณ์แก่สมาชิก
5.จัดศึกษาดูงานในสหกรณ์อื่น ปีละ 1 ครั้ง
6.จัดฝึกอบรมหลักสูตรผู้นำให้กับสมาชิก
7.อบรมสมาชิกเข้าใหม่ </t>
    </r>
  </si>
  <si>
    <r>
      <rPr>
        <b/>
        <sz val="9"/>
        <rFont val="Tahoma"/>
        <family val="2"/>
      </rPr>
      <t xml:space="preserve">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1.บัญชีเงินฝากเกษียณเปี่ยมสุข          2.จ่ายเงินสวัสดิการต่างๆผ่านบัญชีเงินฝากออมทรัพย์
3.บัญชีเงินฝากออมทรัพย์ 100% จ่ายเงินปันผล และเงินเฉลี่ยคืนผ่านบัญชีเงินฝากออมทรัพย์
</t>
    </r>
  </si>
  <si>
    <r>
      <rPr>
        <b/>
        <sz val="9"/>
        <rFont val="Tahoma"/>
        <family val="2"/>
      </rPr>
      <t xml:space="preserve">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1.ลดต้นทุนโดยการเพิ่มประเภทเงินฝากจากแหล่งเงินทุนภายใน
2.เพิ่มทุนสำรอง 5% ของร้อยละ การจัดสรรเงินทุนสำรองปีที่ผ่านมา
</t>
    </r>
  </si>
  <si>
    <r>
      <rPr>
        <b/>
        <sz val="9"/>
        <rFont val="Tahoma"/>
        <family val="2"/>
      </rPr>
      <t xml:space="preserve">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>1.ขยายโอกาสทางการเงินสำหรับสมาชิก ที่มีความสามารถในการชำระหนี้            2. ปรับโครงสร้างหนี้ให้กับสมาชิกที่มีปัญหาทางด้านการเงิน เงินเดือนเหลือจ่ายไม่พอใช้จ่าย รายได้หลังเกษียณอายุราชการ</t>
    </r>
  </si>
  <si>
    <r>
      <rPr>
        <b/>
        <sz val="9"/>
        <rFont val="Tahoma"/>
        <family val="2"/>
      </rPr>
      <t xml:space="preserve">
</t>
    </r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1.เปิดบัญชีเงินฝากร่วมกันระหว่างกลุ่มสหกรณ์
2.จัดประชุมวิชาการร่วมกับภาคีเครือข่าย
3.เข้าร่วมกิจกรรมเครือข่าย
</t>
    </r>
  </si>
  <si>
    <r>
      <rPr>
        <b/>
        <u val="single"/>
        <sz val="9"/>
        <rFont val="Tahoma"/>
        <family val="2"/>
      </rPr>
      <t>กิจกรรม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 xml:space="preserve">1.สนับสนุนการจัดกิจกรรมการแข่งขันกีฬาของหน่วยงานต่างๆ
2.กิจกรรมวันเด็ก
3.กิจกรรมบำเพ็ญสาธารณประโยชน์
</t>
    </r>
  </si>
  <si>
    <t>คณะกรรมการดำเนินการทั้งคณะ</t>
  </si>
  <si>
    <t xml:space="preserve"> สมาชิกสหกรณ์
</t>
  </si>
  <si>
    <t>รวมทื้งสิ้น</t>
  </si>
  <si>
    <t>รวมทั้งสิ้น</t>
  </si>
  <si>
    <t>รวมทิ้งสิ้น</t>
  </si>
  <si>
    <t>รวมทิ้งสิ่น</t>
  </si>
  <si>
    <t>รวมท้งสิ้น</t>
  </si>
  <si>
    <t>โครงการลดต้นทุนในการบริหาร</t>
  </si>
  <si>
    <t>โครงการส่งเสริมการกำกับดูแลองค์กรที่ดี</t>
  </si>
  <si>
    <t>โครงการปรับปรุงสถานที่ให้บริการและสรรหาเจ้าหน้าที่ในการให้บริการสมาชิก</t>
  </si>
  <si>
    <t>โครงการพัฒนาศักยภาพบุคคลากร</t>
  </si>
  <si>
    <t>โครงการขยายระบบเงินฝาก ที่มีประสิทธิภาพ</t>
  </si>
  <si>
    <t xml:space="preserve">โครงการการจัดการสัดส่วน หนี้สิน/ทุน ที่มีประสิทธิภาพ </t>
  </si>
  <si>
    <t>โครงการการจัดการระบบเงินกู้ ที่มีประสิทธิภาพ</t>
  </si>
  <si>
    <t>โครงการพัฒนาเครือข่ายวิชาการและแลกเปลี่ยนเรียนรู้ ระหว่างภาคีเครือข่าย</t>
  </si>
  <si>
    <t>โครงการส่งเสริมกิจกรรมด้านสังคมและสิ่งแวดล้อม</t>
  </si>
  <si>
    <t xml:space="preserve">โครงการพัฒนาระบบเทคโนโลยีสารสนเทศเพื่อให้บริการแก่สมาชิก </t>
  </si>
  <si>
    <t xml:space="preserve">โครงการการจัดการระบบสวัสดิการแก่สมาชิก </t>
  </si>
  <si>
    <t>คณะกรรมการดำเนินการ</t>
  </si>
  <si>
    <t>คณะกรรมการทั้งคณะ/ฝ่ายจัดการ</t>
  </si>
  <si>
    <t>กลยุทธ 2.2.2  : เพิ่มระบบสวัสดิการแก่สมาชิก ที่เสมอภาคและเป็นธรรม</t>
  </si>
  <si>
    <t>กลยุทธ 1.1.1 :  เพิ่มประสิทธิภาพการจัดการทางการเงิน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</si>
</sst>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ด"/>
    <numFmt numFmtId="182" formatCode="_(* #,##0_);_(* \(#,##0\);_(* &quot;-&quot;??_);_(@_)"/>
    <numFmt numFmtId="183" formatCode="#,##0_ ;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.000"/>
    <numFmt numFmtId="190" formatCode="#,##0.0000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_(* #,##0.000_);_(* \(#,##0.000\);_(* &quot;-&quot;??_);_(@_)"/>
    <numFmt numFmtId="196" formatCode="0.000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[&lt;=99999999][$-D000000]0\-####\-####;[$-D000000]#\-####\-###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ngsanaUPC"/>
      <family val="1"/>
    </font>
    <font>
      <sz val="11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3"/>
      <color indexed="8"/>
      <name val="Browallia New"/>
      <family val="2"/>
    </font>
    <font>
      <b/>
      <sz val="11"/>
      <name val="Tahoma"/>
      <family val="2"/>
    </font>
    <font>
      <sz val="15"/>
      <name val="Cordia New"/>
      <family val="2"/>
    </font>
    <font>
      <sz val="9"/>
      <color indexed="9"/>
      <name val="Tahoma"/>
      <family val="2"/>
    </font>
    <font>
      <b/>
      <u val="single"/>
      <sz val="9"/>
      <name val="Tahoma"/>
      <family val="2"/>
    </font>
    <font>
      <sz val="9"/>
      <color indexed="10"/>
      <name val="Tahoma"/>
      <family val="2"/>
    </font>
    <font>
      <b/>
      <sz val="14"/>
      <name val="EucrosiaUPC"/>
      <family val="1"/>
    </font>
    <font>
      <sz val="14"/>
      <name val="EucrosiaUP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0" fillId="0" borderId="0" xfId="60" applyAlignment="1">
      <alignment horizontal="center" wrapText="1"/>
      <protection/>
    </xf>
    <xf numFmtId="180" fontId="0" fillId="0" borderId="0" xfId="59" applyNumberFormat="1" applyFont="1" applyAlignment="1">
      <alignment wrapText="1"/>
    </xf>
    <xf numFmtId="0" fontId="0" fillId="0" borderId="0" xfId="60" applyAlignment="1">
      <alignment horizontal="left" wrapText="1"/>
      <protection/>
    </xf>
    <xf numFmtId="0" fontId="0" fillId="0" borderId="0" xfId="60" applyAlignment="1">
      <alignment wrapText="1"/>
      <protection/>
    </xf>
    <xf numFmtId="0" fontId="6" fillId="0" borderId="0" xfId="60" applyFont="1" applyAlignment="1">
      <alignment horizontal="center" vertical="top"/>
      <protection/>
    </xf>
    <xf numFmtId="0" fontId="8" fillId="0" borderId="0" xfId="60" applyFont="1" applyBorder="1" applyAlignment="1">
      <alignment horizontal="center" vertical="top"/>
      <protection/>
    </xf>
    <xf numFmtId="0" fontId="6" fillId="0" borderId="10" xfId="60" applyFont="1" applyBorder="1" applyAlignment="1">
      <alignment horizontal="center" vertical="top" wrapText="1"/>
      <protection/>
    </xf>
    <xf numFmtId="0" fontId="6" fillId="0" borderId="10" xfId="60" applyFont="1" applyBorder="1" applyAlignment="1">
      <alignment horizontal="left" vertical="top" wrapText="1"/>
      <protection/>
    </xf>
    <xf numFmtId="49" fontId="6" fillId="0" borderId="10" xfId="60" applyNumberFormat="1" applyFont="1" applyBorder="1" applyAlignment="1">
      <alignment horizontal="center" vertical="top" wrapText="1"/>
      <protection/>
    </xf>
    <xf numFmtId="0" fontId="6" fillId="0" borderId="11" xfId="60" applyFont="1" applyBorder="1" applyAlignment="1">
      <alignment vertical="top" wrapText="1"/>
      <protection/>
    </xf>
    <xf numFmtId="0" fontId="6" fillId="0" borderId="10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top"/>
      <protection/>
    </xf>
    <xf numFmtId="0" fontId="6" fillId="0" borderId="12" xfId="60" applyFont="1" applyBorder="1" applyAlignment="1">
      <alignment horizontal="center" vertical="top"/>
      <protection/>
    </xf>
    <xf numFmtId="0" fontId="10" fillId="0" borderId="0" xfId="60" applyFont="1" applyBorder="1" applyAlignment="1">
      <alignment horizontal="center" vertical="top"/>
      <protection/>
    </xf>
    <xf numFmtId="180" fontId="9" fillId="0" borderId="10" xfId="59" applyNumberFormat="1" applyFont="1" applyBorder="1" applyAlignment="1">
      <alignment horizontal="center" vertical="top" wrapText="1"/>
    </xf>
    <xf numFmtId="0" fontId="10" fillId="0" borderId="13" xfId="60" applyFont="1" applyBorder="1" applyAlignment="1">
      <alignment horizontal="center" vertical="top" wrapText="1"/>
      <protection/>
    </xf>
    <xf numFmtId="180" fontId="10" fillId="0" borderId="13" xfId="59" applyNumberFormat="1" applyFont="1" applyBorder="1" applyAlignment="1">
      <alignment horizontal="center" vertical="top" wrapText="1"/>
    </xf>
    <xf numFmtId="0" fontId="7" fillId="0" borderId="13" xfId="60" applyFont="1" applyBorder="1" applyAlignment="1">
      <alignment horizontal="center" vertical="top" wrapText="1"/>
      <protection/>
    </xf>
    <xf numFmtId="49" fontId="10" fillId="0" borderId="13" xfId="60" applyNumberFormat="1" applyFont="1" applyBorder="1" applyAlignment="1">
      <alignment horizontal="center" vertical="top" wrapText="1"/>
      <protection/>
    </xf>
    <xf numFmtId="0" fontId="9" fillId="0" borderId="0" xfId="60" applyFont="1" applyBorder="1" applyAlignment="1">
      <alignment horizontal="center" vertical="top"/>
      <protection/>
    </xf>
    <xf numFmtId="0" fontId="10" fillId="0" borderId="12" xfId="60" applyFont="1" applyBorder="1" applyAlignment="1">
      <alignment vertical="top" wrapText="1"/>
      <protection/>
    </xf>
    <xf numFmtId="0" fontId="10" fillId="0" borderId="12" xfId="60" applyFont="1" applyBorder="1" applyAlignment="1">
      <alignment vertical="top"/>
      <protection/>
    </xf>
    <xf numFmtId="0" fontId="10" fillId="0" borderId="10" xfId="60" applyFont="1" applyBorder="1" applyAlignment="1">
      <alignment horizontal="center" vertical="top" wrapText="1"/>
      <protection/>
    </xf>
    <xf numFmtId="180" fontId="10" fillId="0" borderId="10" xfId="59" applyNumberFormat="1" applyFont="1" applyBorder="1" applyAlignment="1">
      <alignment horizontal="center" vertical="top" wrapText="1"/>
    </xf>
    <xf numFmtId="0" fontId="7" fillId="0" borderId="10" xfId="60" applyFont="1" applyBorder="1" applyAlignment="1">
      <alignment horizontal="center" vertical="top" wrapText="1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10" fillId="0" borderId="11" xfId="60" applyFont="1" applyBorder="1" applyAlignment="1">
      <alignment horizontal="center" vertical="top" wrapText="1"/>
      <protection/>
    </xf>
    <xf numFmtId="0" fontId="10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center" wrapText="1"/>
      <protection/>
    </xf>
    <xf numFmtId="0" fontId="8" fillId="0" borderId="0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 wrapText="1"/>
      <protection/>
    </xf>
    <xf numFmtId="180" fontId="10" fillId="0" borderId="12" xfId="59" applyNumberFormat="1" applyFont="1" applyBorder="1" applyAlignment="1">
      <alignment horizontal="center" wrapText="1"/>
    </xf>
    <xf numFmtId="0" fontId="7" fillId="0" borderId="12" xfId="60" applyFont="1" applyBorder="1" applyAlignment="1">
      <alignment horizontal="center" wrapText="1"/>
      <protection/>
    </xf>
    <xf numFmtId="49" fontId="10" fillId="0" borderId="12" xfId="60" applyNumberFormat="1" applyFont="1" applyBorder="1" applyAlignment="1">
      <alignment horizontal="center" wrapText="1"/>
      <protection/>
    </xf>
    <xf numFmtId="0" fontId="10" fillId="0" borderId="14" xfId="60" applyFont="1" applyBorder="1" applyAlignment="1">
      <alignment horizontal="center" wrapText="1"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 horizontal="center" wrapText="1"/>
      <protection/>
    </xf>
    <xf numFmtId="180" fontId="12" fillId="0" borderId="0" xfId="59" applyNumberFormat="1" applyFont="1" applyBorder="1" applyAlignment="1">
      <alignment wrapText="1"/>
    </xf>
    <xf numFmtId="0" fontId="12" fillId="0" borderId="0" xfId="60" applyFont="1" applyBorder="1" applyAlignment="1">
      <alignment horizontal="left" wrapText="1"/>
      <protection/>
    </xf>
    <xf numFmtId="0" fontId="12" fillId="0" borderId="0" xfId="60" applyFont="1" applyBorder="1" applyAlignment="1">
      <alignment wrapText="1"/>
      <protection/>
    </xf>
    <xf numFmtId="0" fontId="12" fillId="0" borderId="0" xfId="60" applyFont="1" applyBorder="1" applyAlignment="1">
      <alignment horizontal="center" vertical="center" wrapText="1"/>
      <protection/>
    </xf>
    <xf numFmtId="0" fontId="12" fillId="0" borderId="0" xfId="60" applyFont="1" applyBorder="1" applyAlignment="1">
      <alignment vertical="center" wrapText="1"/>
      <protection/>
    </xf>
    <xf numFmtId="0" fontId="12" fillId="0" borderId="0" xfId="60" applyFont="1" applyBorder="1" applyAlignment="1">
      <alignment vertical="center"/>
      <protection/>
    </xf>
    <xf numFmtId="0" fontId="13" fillId="0" borderId="0" xfId="60" applyFont="1" applyBorder="1" applyAlignment="1">
      <alignment horizontal="left" wrapText="1"/>
      <protection/>
    </xf>
    <xf numFmtId="0" fontId="14" fillId="33" borderId="0" xfId="60" applyFont="1" applyFill="1" applyBorder="1" applyAlignment="1">
      <alignment horizontal="center" vertical="top"/>
      <protection/>
    </xf>
    <xf numFmtId="0" fontId="9" fillId="0" borderId="10" xfId="60" applyFont="1" applyBorder="1" applyAlignment="1">
      <alignment horizontal="left" vertical="top" wrapText="1"/>
      <protection/>
    </xf>
    <xf numFmtId="0" fontId="53" fillId="0" borderId="10" xfId="60" applyFont="1" applyBorder="1" applyAlignment="1">
      <alignment horizontal="left" vertical="top" wrapText="1"/>
      <protection/>
    </xf>
    <xf numFmtId="0" fontId="53" fillId="0" borderId="10" xfId="60" applyFont="1" applyBorder="1" applyAlignment="1">
      <alignment horizontal="center" vertical="top" wrapText="1"/>
      <protection/>
    </xf>
    <xf numFmtId="9" fontId="6" fillId="0" borderId="10" xfId="60" applyNumberFormat="1" applyFont="1" applyBorder="1" applyAlignment="1">
      <alignment horizontal="center" vertical="top" wrapText="1"/>
      <protection/>
    </xf>
    <xf numFmtId="0" fontId="6" fillId="34" borderId="10" xfId="60" applyFont="1" applyFill="1" applyBorder="1" applyAlignment="1">
      <alignment horizontal="center" vertical="top" wrapText="1"/>
      <protection/>
    </xf>
    <xf numFmtId="0" fontId="54" fillId="0" borderId="10" xfId="60" applyFont="1" applyBorder="1" applyAlignment="1">
      <alignment horizontal="left" vertical="top" wrapText="1"/>
      <protection/>
    </xf>
    <xf numFmtId="175" fontId="6" fillId="0" borderId="10" xfId="42" applyFont="1" applyBorder="1" applyAlignment="1">
      <alignment horizontal="center" vertical="top" wrapText="1"/>
    </xf>
    <xf numFmtId="0" fontId="7" fillId="0" borderId="11" xfId="60" applyFont="1" applyBorder="1" applyAlignment="1">
      <alignment vertical="top" wrapText="1"/>
      <protection/>
    </xf>
    <xf numFmtId="0" fontId="6" fillId="10" borderId="10" xfId="60" applyFont="1" applyFill="1" applyBorder="1" applyAlignment="1">
      <alignment horizontal="center" vertical="top"/>
      <protection/>
    </xf>
    <xf numFmtId="0" fontId="7" fillId="10" borderId="11" xfId="60" applyFont="1" applyFill="1" applyBorder="1" applyAlignment="1">
      <alignment vertical="top" wrapText="1"/>
      <protection/>
    </xf>
    <xf numFmtId="0" fontId="53" fillId="10" borderId="10" xfId="60" applyFont="1" applyFill="1" applyBorder="1" applyAlignment="1">
      <alignment horizontal="left" vertical="top" wrapText="1"/>
      <protection/>
    </xf>
    <xf numFmtId="0" fontId="53" fillId="10" borderId="10" xfId="60" applyFont="1" applyFill="1" applyBorder="1" applyAlignment="1">
      <alignment horizontal="center" vertical="top" wrapText="1"/>
      <protection/>
    </xf>
    <xf numFmtId="0" fontId="54" fillId="10" borderId="10" xfId="60" applyFont="1" applyFill="1" applyBorder="1" applyAlignment="1">
      <alignment horizontal="left" vertical="top" wrapText="1"/>
      <protection/>
    </xf>
    <xf numFmtId="49" fontId="6" fillId="10" borderId="10" xfId="60" applyNumberFormat="1" applyFont="1" applyFill="1" applyBorder="1" applyAlignment="1">
      <alignment horizontal="center" vertical="top" wrapText="1"/>
      <protection/>
    </xf>
    <xf numFmtId="0" fontId="6" fillId="10" borderId="10" xfId="60" applyFont="1" applyFill="1" applyBorder="1" applyAlignment="1">
      <alignment horizontal="left" vertical="top" wrapText="1"/>
      <protection/>
    </xf>
    <xf numFmtId="180" fontId="9" fillId="10" borderId="10" xfId="59" applyNumberFormat="1" applyFont="1" applyFill="1" applyBorder="1" applyAlignment="1">
      <alignment horizontal="center" vertical="top" wrapText="1"/>
    </xf>
    <xf numFmtId="0" fontId="6" fillId="10" borderId="10" xfId="60" applyFont="1" applyFill="1" applyBorder="1" applyAlignment="1">
      <alignment horizontal="center" vertical="top" wrapText="1"/>
      <protection/>
    </xf>
    <xf numFmtId="0" fontId="6" fillId="10" borderId="12" xfId="60" applyFont="1" applyFill="1" applyBorder="1" applyAlignment="1">
      <alignment horizontal="center" vertical="top"/>
      <protection/>
    </xf>
    <xf numFmtId="0" fontId="10" fillId="10" borderId="12" xfId="60" applyFont="1" applyFill="1" applyBorder="1" applyAlignment="1">
      <alignment vertical="top" wrapText="1"/>
      <protection/>
    </xf>
    <xf numFmtId="0" fontId="10" fillId="10" borderId="13" xfId="60" applyFont="1" applyFill="1" applyBorder="1" applyAlignment="1">
      <alignment horizontal="center" vertical="top" wrapText="1"/>
      <protection/>
    </xf>
    <xf numFmtId="49" fontId="10" fillId="10" borderId="13" xfId="60" applyNumberFormat="1" applyFont="1" applyFill="1" applyBorder="1" applyAlignment="1">
      <alignment horizontal="center" vertical="top" wrapText="1"/>
      <protection/>
    </xf>
    <xf numFmtId="0" fontId="7" fillId="10" borderId="13" xfId="60" applyFont="1" applyFill="1" applyBorder="1" applyAlignment="1">
      <alignment horizontal="center" vertical="top" wrapText="1"/>
      <protection/>
    </xf>
    <xf numFmtId="0" fontId="10" fillId="10" borderId="12" xfId="60" applyFont="1" applyFill="1" applyBorder="1" applyAlignment="1">
      <alignment vertical="top"/>
      <protection/>
    </xf>
    <xf numFmtId="180" fontId="10" fillId="10" borderId="13" xfId="59" applyNumberFormat="1" applyFont="1" applyFill="1" applyBorder="1" applyAlignment="1">
      <alignment horizontal="center" vertical="top" wrapText="1"/>
    </xf>
    <xf numFmtId="0" fontId="6" fillId="18" borderId="15" xfId="60" applyFont="1" applyFill="1" applyBorder="1" applyAlignment="1">
      <alignment horizontal="center" vertical="top"/>
      <protection/>
    </xf>
    <xf numFmtId="0" fontId="0" fillId="18" borderId="15" xfId="60" applyFill="1" applyBorder="1" applyAlignment="1">
      <alignment wrapText="1"/>
      <protection/>
    </xf>
    <xf numFmtId="0" fontId="0" fillId="18" borderId="15" xfId="60" applyFill="1" applyBorder="1" applyAlignment="1">
      <alignment horizontal="center" wrapText="1"/>
      <protection/>
    </xf>
    <xf numFmtId="0" fontId="0" fillId="18" borderId="15" xfId="60" applyFill="1" applyBorder="1" applyAlignment="1">
      <alignment horizontal="left" wrapText="1"/>
      <protection/>
    </xf>
    <xf numFmtId="180" fontId="0" fillId="18" borderId="15" xfId="59" applyNumberFormat="1" applyFont="1" applyFill="1" applyBorder="1" applyAlignment="1">
      <alignment wrapText="1"/>
    </xf>
    <xf numFmtId="0" fontId="7" fillId="10" borderId="10" xfId="60" applyFont="1" applyFill="1" applyBorder="1" applyAlignment="1">
      <alignment horizontal="center" vertical="top"/>
      <protection/>
    </xf>
    <xf numFmtId="0" fontId="10" fillId="10" borderId="16" xfId="60" applyFont="1" applyFill="1" applyBorder="1" applyAlignment="1">
      <alignment horizontal="left" vertical="top" wrapText="1"/>
      <protection/>
    </xf>
    <xf numFmtId="0" fontId="10" fillId="10" borderId="0" xfId="60" applyFont="1" applyFill="1" applyBorder="1" applyAlignment="1">
      <alignment horizontal="center" vertical="top" wrapText="1"/>
      <protection/>
    </xf>
    <xf numFmtId="0" fontId="7" fillId="10" borderId="0" xfId="60" applyFont="1" applyFill="1" applyBorder="1" applyAlignment="1">
      <alignment horizontal="center" vertical="center" wrapText="1"/>
      <protection/>
    </xf>
    <xf numFmtId="49" fontId="10" fillId="10" borderId="0" xfId="60" applyNumberFormat="1" applyFont="1" applyFill="1" applyBorder="1" applyAlignment="1">
      <alignment horizontal="center" vertical="top" wrapText="1"/>
      <protection/>
    </xf>
    <xf numFmtId="0" fontId="6" fillId="0" borderId="16" xfId="60" applyFont="1" applyBorder="1" applyAlignment="1">
      <alignment vertical="top" wrapText="1"/>
      <protection/>
    </xf>
    <xf numFmtId="0" fontId="6" fillId="0" borderId="13" xfId="60" applyFont="1" applyBorder="1" applyAlignment="1">
      <alignment horizontal="left" vertical="top" wrapText="1"/>
      <protection/>
    </xf>
    <xf numFmtId="9" fontId="6" fillId="0" borderId="13" xfId="60" applyNumberFormat="1" applyFont="1" applyBorder="1" applyAlignment="1">
      <alignment horizontal="center" vertical="top" wrapText="1"/>
      <protection/>
    </xf>
    <xf numFmtId="0" fontId="9" fillId="0" borderId="13" xfId="60" applyFont="1" applyBorder="1" applyAlignment="1">
      <alignment horizontal="left" vertical="top" wrapText="1"/>
      <protection/>
    </xf>
    <xf numFmtId="49" fontId="6" fillId="0" borderId="13" xfId="60" applyNumberFormat="1" applyFont="1" applyBorder="1" applyAlignment="1">
      <alignment horizontal="center" vertical="top" wrapText="1"/>
      <protection/>
    </xf>
    <xf numFmtId="180" fontId="9" fillId="0" borderId="13" xfId="59" applyNumberFormat="1" applyFont="1" applyBorder="1" applyAlignment="1">
      <alignment horizontal="center" vertical="top" wrapText="1"/>
    </xf>
    <xf numFmtId="0" fontId="6" fillId="0" borderId="13" xfId="60" applyFont="1" applyBorder="1" applyAlignment="1">
      <alignment horizontal="center" vertical="top" wrapText="1"/>
      <protection/>
    </xf>
    <xf numFmtId="0" fontId="6" fillId="12" borderId="15" xfId="60" applyFont="1" applyFill="1" applyBorder="1" applyAlignment="1">
      <alignment horizontal="center" vertical="top"/>
      <protection/>
    </xf>
    <xf numFmtId="0" fontId="0" fillId="12" borderId="15" xfId="60" applyFill="1" applyBorder="1" applyAlignment="1">
      <alignment wrapText="1"/>
      <protection/>
    </xf>
    <xf numFmtId="0" fontId="0" fillId="12" borderId="15" xfId="60" applyFill="1" applyBorder="1" applyAlignment="1">
      <alignment horizontal="center" wrapText="1"/>
      <protection/>
    </xf>
    <xf numFmtId="0" fontId="0" fillId="12" borderId="15" xfId="60" applyFill="1" applyBorder="1" applyAlignment="1">
      <alignment horizontal="left" wrapText="1"/>
      <protection/>
    </xf>
    <xf numFmtId="180" fontId="0" fillId="12" borderId="15" xfId="59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11" xfId="60" applyFont="1" applyBorder="1" applyAlignment="1">
      <alignment horizontal="left" vertical="top" wrapText="1"/>
      <protection/>
    </xf>
    <xf numFmtId="0" fontId="10" fillId="10" borderId="12" xfId="60" applyFont="1" applyFill="1" applyBorder="1" applyAlignment="1">
      <alignment horizontal="left" vertical="top"/>
      <protection/>
    </xf>
    <xf numFmtId="0" fontId="10" fillId="10" borderId="12" xfId="60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12" borderId="15" xfId="0" applyFont="1" applyFill="1" applyBorder="1" applyAlignment="1">
      <alignment horizontal="center"/>
    </xf>
    <xf numFmtId="0" fontId="17" fillId="12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wrapText="1"/>
    </xf>
    <xf numFmtId="175" fontId="18" fillId="0" borderId="15" xfId="42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35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/>
    </xf>
    <xf numFmtId="175" fontId="18" fillId="35" borderId="15" xfId="42" applyFont="1" applyFill="1" applyBorder="1" applyAlignment="1">
      <alignment/>
    </xf>
    <xf numFmtId="0" fontId="18" fillId="35" borderId="0" xfId="0" applyFont="1" applyFill="1" applyAlignment="1">
      <alignment/>
    </xf>
    <xf numFmtId="0" fontId="18" fillId="0" borderId="0" xfId="0" applyFont="1" applyAlignment="1">
      <alignment horizontal="center"/>
    </xf>
    <xf numFmtId="175" fontId="18" fillId="0" borderId="0" xfId="0" applyNumberFormat="1" applyFont="1" applyAlignment="1">
      <alignment/>
    </xf>
    <xf numFmtId="0" fontId="7" fillId="0" borderId="15" xfId="60" applyFont="1" applyBorder="1" applyAlignment="1">
      <alignment horizontal="center" vertical="top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  <cellStyle name="เครื่องหมายจุลภาค 2" xfId="59"/>
    <cellStyle name="ปกติ 2" xfId="60"/>
    <cellStyle name="ปกติ 2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2.28125" style="3" customWidth="1"/>
    <col min="6" max="6" width="12.421875" style="6" customWidth="1"/>
    <col min="7" max="7" width="21.28125" style="5" customWidth="1"/>
    <col min="8" max="8" width="9.421875" style="4" customWidth="1"/>
    <col min="9" max="9" width="11.140625" style="3" customWidth="1"/>
    <col min="10" max="10" width="5.2812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15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23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108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2.5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19.5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14.25" customHeight="1">
      <c r="A8" s="15">
        <v>1111</v>
      </c>
      <c r="B8" s="96" t="s">
        <v>94</v>
      </c>
      <c r="C8" s="66"/>
      <c r="D8" s="67"/>
      <c r="E8" s="67"/>
      <c r="F8" s="68"/>
      <c r="G8" s="69"/>
      <c r="H8" s="71">
        <f>+H9</f>
        <v>100000</v>
      </c>
      <c r="I8" s="67"/>
      <c r="J8" s="8"/>
    </row>
    <row r="9" spans="1:10" s="22" customFormat="1" ht="128.25" customHeight="1">
      <c r="A9" s="13"/>
      <c r="B9" s="12" t="s">
        <v>78</v>
      </c>
      <c r="C9" s="10" t="s">
        <v>48</v>
      </c>
      <c r="D9" s="9" t="s">
        <v>16</v>
      </c>
      <c r="E9" s="48" t="s">
        <v>18</v>
      </c>
      <c r="F9" s="11" t="s">
        <v>61</v>
      </c>
      <c r="G9" s="54">
        <v>100000</v>
      </c>
      <c r="H9" s="17">
        <v>100000</v>
      </c>
      <c r="I9" s="9" t="s">
        <v>59</v>
      </c>
      <c r="J9" s="8"/>
    </row>
    <row r="10" spans="1:10" s="22" customFormat="1" ht="29.25" customHeight="1">
      <c r="A10" s="13">
        <v>1112</v>
      </c>
      <c r="B10" s="95" t="s">
        <v>95</v>
      </c>
      <c r="C10" s="10" t="s">
        <v>72</v>
      </c>
      <c r="D10" s="9"/>
      <c r="E10" s="48"/>
      <c r="F10" s="11"/>
      <c r="G10" s="54"/>
      <c r="H10" s="63">
        <f>+H11</f>
        <v>140000</v>
      </c>
      <c r="I10" s="64"/>
      <c r="J10" s="8"/>
    </row>
    <row r="11" spans="1:10" s="22" customFormat="1" ht="128.25" customHeight="1">
      <c r="A11" s="13"/>
      <c r="B11" s="12" t="s">
        <v>71</v>
      </c>
      <c r="C11" s="10" t="s">
        <v>73</v>
      </c>
      <c r="D11" s="51">
        <v>1</v>
      </c>
      <c r="E11" s="48" t="s">
        <v>18</v>
      </c>
      <c r="F11" s="11" t="s">
        <v>61</v>
      </c>
      <c r="G11" s="54" t="s">
        <v>70</v>
      </c>
      <c r="H11" s="17">
        <f>60000+80000</f>
        <v>140000</v>
      </c>
      <c r="I11" s="9" t="s">
        <v>59</v>
      </c>
      <c r="J11" s="8"/>
    </row>
    <row r="12" spans="1:9" ht="14.25">
      <c r="A12" s="72"/>
      <c r="B12" s="73" t="s">
        <v>89</v>
      </c>
      <c r="C12" s="73"/>
      <c r="D12" s="73"/>
      <c r="E12" s="74"/>
      <c r="F12" s="73"/>
      <c r="G12" s="75"/>
      <c r="H12" s="76">
        <f>+H10+H8</f>
        <v>240000</v>
      </c>
      <c r="I12" s="74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2.28125" style="3" customWidth="1"/>
    <col min="6" max="6" width="12.421875" style="6" customWidth="1"/>
    <col min="7" max="7" width="21.28125" style="5" customWidth="1"/>
    <col min="8" max="8" width="9.421875" style="4" customWidth="1"/>
    <col min="9" max="9" width="11.140625" style="3" customWidth="1"/>
    <col min="10" max="10" width="6.42187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62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22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107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4.75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22.5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45.75" customHeight="1">
      <c r="A8" s="65">
        <v>2221</v>
      </c>
      <c r="B8" s="97" t="s">
        <v>103</v>
      </c>
      <c r="C8" s="66"/>
      <c r="D8" s="67"/>
      <c r="E8" s="67"/>
      <c r="F8" s="68"/>
      <c r="G8" s="69"/>
      <c r="H8" s="63">
        <f>+H9</f>
        <v>424000</v>
      </c>
      <c r="I8" s="67"/>
      <c r="J8" s="8"/>
    </row>
    <row r="9" spans="1:10" s="22" customFormat="1" ht="182.25" customHeight="1">
      <c r="A9" s="13"/>
      <c r="B9" s="12" t="s">
        <v>80</v>
      </c>
      <c r="C9" s="49" t="s">
        <v>19</v>
      </c>
      <c r="D9" s="50" t="s">
        <v>20</v>
      </c>
      <c r="E9" s="53" t="s">
        <v>21</v>
      </c>
      <c r="F9" s="11" t="s">
        <v>61</v>
      </c>
      <c r="G9" s="10" t="s">
        <v>63</v>
      </c>
      <c r="H9" s="17">
        <v>424000</v>
      </c>
      <c r="I9" s="9" t="s">
        <v>64</v>
      </c>
      <c r="J9" s="8"/>
    </row>
    <row r="10" spans="1:10" s="22" customFormat="1" ht="45.75" customHeight="1">
      <c r="A10" s="56"/>
      <c r="B10" s="57" t="s">
        <v>96</v>
      </c>
      <c r="C10" s="58"/>
      <c r="D10" s="59"/>
      <c r="E10" s="60"/>
      <c r="F10" s="61"/>
      <c r="G10" s="62"/>
      <c r="H10" s="63">
        <f>+H11</f>
        <v>480000</v>
      </c>
      <c r="I10" s="64"/>
      <c r="J10" s="8"/>
    </row>
    <row r="11" spans="1:10" s="22" customFormat="1" ht="111.75" customHeight="1">
      <c r="A11" s="13">
        <v>2222</v>
      </c>
      <c r="B11" s="12" t="s">
        <v>79</v>
      </c>
      <c r="C11" s="10" t="s">
        <v>19</v>
      </c>
      <c r="D11" s="9" t="s">
        <v>20</v>
      </c>
      <c r="E11" s="48" t="s">
        <v>21</v>
      </c>
      <c r="F11" s="11" t="s">
        <v>61</v>
      </c>
      <c r="G11" s="9" t="s">
        <v>65</v>
      </c>
      <c r="H11" s="17">
        <v>480000</v>
      </c>
      <c r="I11" s="9" t="s">
        <v>64</v>
      </c>
      <c r="J11" s="8"/>
    </row>
    <row r="12" spans="1:9" ht="14.25">
      <c r="A12" s="72"/>
      <c r="B12" s="73" t="s">
        <v>90</v>
      </c>
      <c r="C12" s="73"/>
      <c r="D12" s="73"/>
      <c r="E12" s="74"/>
      <c r="F12" s="73"/>
      <c r="G12" s="75"/>
      <c r="H12" s="76">
        <f>+H10+H8</f>
        <v>904000</v>
      </c>
      <c r="I12" s="74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2.28125" style="3" customWidth="1"/>
    <col min="6" max="6" width="12.421875" style="6" customWidth="1"/>
    <col min="7" max="7" width="21.28125" style="5" customWidth="1"/>
    <col min="8" max="8" width="11.00390625" style="4" customWidth="1"/>
    <col min="9" max="9" width="11.140625" style="3" customWidth="1"/>
    <col min="10" max="10" width="10.851562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66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24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44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3.25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21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32.25" customHeight="1">
      <c r="A8" s="77">
        <v>3331</v>
      </c>
      <c r="B8" s="78" t="s">
        <v>104</v>
      </c>
      <c r="C8" s="79"/>
      <c r="D8" s="79"/>
      <c r="E8" s="80"/>
      <c r="F8" s="81"/>
      <c r="G8" s="69"/>
      <c r="H8" s="71">
        <f>+H10</f>
        <v>4996500</v>
      </c>
      <c r="I8" s="18"/>
      <c r="J8" s="8"/>
    </row>
    <row r="9" spans="1:10" s="16" customFormat="1" ht="14.25" customHeight="1">
      <c r="A9" s="13"/>
      <c r="B9" s="24"/>
      <c r="G9" s="20"/>
      <c r="H9" s="19"/>
      <c r="I9" s="18"/>
      <c r="J9" s="8"/>
    </row>
    <row r="10" spans="2:10" s="22" customFormat="1" ht="159" customHeight="1">
      <c r="B10" s="82" t="s">
        <v>67</v>
      </c>
      <c r="C10" s="83" t="s">
        <v>25</v>
      </c>
      <c r="D10" s="84">
        <v>1</v>
      </c>
      <c r="E10" s="85" t="s">
        <v>26</v>
      </c>
      <c r="F10" s="86" t="s">
        <v>61</v>
      </c>
      <c r="G10" s="83" t="s">
        <v>68</v>
      </c>
      <c r="H10" s="87">
        <f>40000+1427500+2829000+40000+500000+100000+60000</f>
        <v>4996500</v>
      </c>
      <c r="I10" s="88" t="s">
        <v>105</v>
      </c>
      <c r="J10" s="8"/>
    </row>
    <row r="11" spans="1:9" ht="14.25">
      <c r="A11" s="89"/>
      <c r="B11" s="90" t="s">
        <v>91</v>
      </c>
      <c r="C11" s="90"/>
      <c r="D11" s="90"/>
      <c r="E11" s="91"/>
      <c r="F11" s="90"/>
      <c r="G11" s="92"/>
      <c r="H11" s="93">
        <f>+H8</f>
        <v>4996500</v>
      </c>
      <c r="I11" s="91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5.28125" style="3" customWidth="1"/>
    <col min="6" max="6" width="12.421875" style="6" customWidth="1"/>
    <col min="7" max="7" width="21.28125" style="5" customWidth="1"/>
    <col min="8" max="8" width="10.421875" style="4" customWidth="1"/>
    <col min="9" max="9" width="11.140625" style="3" customWidth="1"/>
    <col min="10" max="10" width="4.710937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43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27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51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4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23.25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19.5" customHeight="1">
      <c r="A8" s="65">
        <v>4441</v>
      </c>
      <c r="B8" s="70" t="s">
        <v>97</v>
      </c>
      <c r="C8" s="66"/>
      <c r="D8" s="67"/>
      <c r="E8" s="67"/>
      <c r="F8" s="68"/>
      <c r="G8" s="69"/>
      <c r="H8" s="71">
        <f>+H9</f>
        <v>600000</v>
      </c>
      <c r="I8" s="18"/>
      <c r="J8" s="8"/>
    </row>
    <row r="9" spans="1:10" s="22" customFormat="1" ht="145.5" customHeight="1">
      <c r="A9" s="13"/>
      <c r="B9" s="12" t="s">
        <v>81</v>
      </c>
      <c r="C9" s="10" t="s">
        <v>50</v>
      </c>
      <c r="D9" s="9" t="s">
        <v>49</v>
      </c>
      <c r="E9" s="48" t="s">
        <v>28</v>
      </c>
      <c r="F9" s="11" t="s">
        <v>61</v>
      </c>
      <c r="G9" s="9" t="s">
        <v>69</v>
      </c>
      <c r="H9" s="17">
        <f>470000+130000</f>
        <v>600000</v>
      </c>
      <c r="I9" s="9" t="s">
        <v>106</v>
      </c>
      <c r="J9" s="8"/>
    </row>
    <row r="10" spans="1:9" ht="14.25">
      <c r="A10" s="89"/>
      <c r="B10" s="90" t="s">
        <v>92</v>
      </c>
      <c r="C10" s="90"/>
      <c r="D10" s="90"/>
      <c r="E10" s="91"/>
      <c r="F10" s="90"/>
      <c r="G10" s="92"/>
      <c r="H10" s="93">
        <f>+H8</f>
        <v>600000</v>
      </c>
      <c r="I10" s="91"/>
    </row>
  </sheetData>
  <sheetProtection/>
  <mergeCells count="2">
    <mergeCell ref="A6:A7"/>
    <mergeCell ref="E6:E7"/>
  </mergeCells>
  <printOptions horizontalCentered="1"/>
  <pageMargins left="0.35433070866141736" right="0" top="0.35433070866141736" bottom="0.15748031496062992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5.28125" style="3" customWidth="1"/>
    <col min="6" max="6" width="12.421875" style="6" customWidth="1"/>
    <col min="7" max="7" width="21.28125" style="5" customWidth="1"/>
    <col min="8" max="8" width="10.8515625" style="4" customWidth="1"/>
    <col min="9" max="9" width="11.140625" style="3" customWidth="1"/>
    <col min="10" max="10" width="10.851562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43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27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74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4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22.5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14.25" customHeight="1">
      <c r="A8" s="15">
        <v>4451</v>
      </c>
      <c r="B8" s="24" t="s">
        <v>98</v>
      </c>
      <c r="C8" s="23"/>
      <c r="D8" s="18"/>
      <c r="E8" s="18"/>
      <c r="F8" s="21"/>
      <c r="G8" s="20"/>
      <c r="H8" s="19">
        <f>H9+H11</f>
        <v>82000</v>
      </c>
      <c r="I8" s="18"/>
      <c r="J8" s="8"/>
    </row>
    <row r="9" spans="1:10" s="22" customFormat="1" ht="155.25" customHeight="1">
      <c r="A9" s="13"/>
      <c r="B9" s="12" t="s">
        <v>82</v>
      </c>
      <c r="C9" s="10" t="s">
        <v>29</v>
      </c>
      <c r="D9" s="9" t="s">
        <v>75</v>
      </c>
      <c r="E9" s="48" t="s">
        <v>30</v>
      </c>
      <c r="F9" s="11" t="s">
        <v>61</v>
      </c>
      <c r="G9" s="10" t="s">
        <v>52</v>
      </c>
      <c r="H9" s="17">
        <v>82000</v>
      </c>
      <c r="I9" s="9" t="s">
        <v>76</v>
      </c>
      <c r="J9" s="8"/>
    </row>
    <row r="10" spans="1:10" s="22" customFormat="1" ht="28.5" customHeight="1">
      <c r="A10" s="13">
        <v>4452</v>
      </c>
      <c r="B10" s="55" t="s">
        <v>99</v>
      </c>
      <c r="C10" s="10"/>
      <c r="D10" s="9"/>
      <c r="E10" s="48"/>
      <c r="F10" s="11"/>
      <c r="G10" s="10"/>
      <c r="H10" s="17"/>
      <c r="I10" s="9"/>
      <c r="J10" s="8"/>
    </row>
    <row r="11" spans="1:10" s="22" customFormat="1" ht="90.75" customHeight="1">
      <c r="A11" s="13"/>
      <c r="B11" s="12" t="s">
        <v>83</v>
      </c>
      <c r="C11" s="10" t="s">
        <v>31</v>
      </c>
      <c r="D11" s="52" t="s">
        <v>32</v>
      </c>
      <c r="E11" s="48" t="s">
        <v>33</v>
      </c>
      <c r="F11" s="11" t="s">
        <v>61</v>
      </c>
      <c r="G11" s="9"/>
      <c r="H11" s="17">
        <v>0</v>
      </c>
      <c r="I11" s="9" t="s">
        <v>76</v>
      </c>
      <c r="J11" s="8"/>
    </row>
    <row r="12" spans="1:9" ht="14.25">
      <c r="A12" s="89"/>
      <c r="B12" s="90" t="s">
        <v>93</v>
      </c>
      <c r="C12" s="90"/>
      <c r="D12" s="90"/>
      <c r="E12" s="91"/>
      <c r="F12" s="90"/>
      <c r="G12" s="92"/>
      <c r="H12" s="93">
        <f>+H8</f>
        <v>82000</v>
      </c>
      <c r="I12" s="91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5.28125" style="3" customWidth="1"/>
    <col min="6" max="6" width="12.421875" style="6" customWidth="1"/>
    <col min="7" max="7" width="21.28125" style="5" customWidth="1"/>
    <col min="8" max="8" width="9.421875" style="4" customWidth="1"/>
    <col min="9" max="9" width="11.140625" style="3" customWidth="1"/>
    <col min="10" max="10" width="10.851562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43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27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45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3.25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18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24" customHeight="1">
      <c r="A8" s="15">
        <v>4461</v>
      </c>
      <c r="B8" s="24" t="s">
        <v>100</v>
      </c>
      <c r="C8" s="23"/>
      <c r="D8" s="18"/>
      <c r="E8" s="18"/>
      <c r="F8" s="11"/>
      <c r="G8" s="20"/>
      <c r="H8" s="19"/>
      <c r="I8" s="18"/>
      <c r="J8" s="8"/>
    </row>
    <row r="9" spans="1:10" s="22" customFormat="1" ht="117.75" customHeight="1">
      <c r="A9" s="13"/>
      <c r="B9" s="12" t="s">
        <v>84</v>
      </c>
      <c r="C9" s="10" t="s">
        <v>34</v>
      </c>
      <c r="D9" s="9" t="s">
        <v>35</v>
      </c>
      <c r="E9" s="48" t="s">
        <v>88</v>
      </c>
      <c r="F9" s="11" t="s">
        <v>61</v>
      </c>
      <c r="G9" s="9"/>
      <c r="H9" s="17">
        <v>0</v>
      </c>
      <c r="I9" s="9" t="s">
        <v>76</v>
      </c>
      <c r="J9" s="8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421875" style="7" customWidth="1"/>
    <col min="2" max="2" width="29.8515625" style="6" customWidth="1"/>
    <col min="3" max="3" width="19.7109375" style="6" customWidth="1"/>
    <col min="4" max="4" width="10.57421875" style="6" customWidth="1"/>
    <col min="5" max="5" width="15.28125" style="3" customWidth="1"/>
    <col min="6" max="6" width="12.421875" style="6" customWidth="1"/>
    <col min="7" max="7" width="21.28125" style="5" customWidth="1"/>
    <col min="8" max="8" width="10.421875" style="4" customWidth="1"/>
    <col min="9" max="9" width="11.140625" style="3" customWidth="1"/>
    <col min="10" max="10" width="10.8515625" style="2" customWidth="1"/>
    <col min="11" max="12" width="9.8515625" style="1" customWidth="1"/>
    <col min="13" max="13" width="10.00390625" style="1" customWidth="1"/>
    <col min="14" max="16" width="11.7109375" style="1" customWidth="1"/>
    <col min="17" max="17" width="10.7109375" style="1" customWidth="1"/>
    <col min="18" max="18" width="7.421875" style="1" customWidth="1"/>
    <col min="19" max="19" width="10.7109375" style="1" customWidth="1"/>
    <col min="20" max="20" width="7.421875" style="1" customWidth="1"/>
    <col min="21" max="21" width="10.7109375" style="1" customWidth="1"/>
    <col min="22" max="22" width="7.421875" style="1" customWidth="1"/>
    <col min="23" max="23" width="10.7109375" style="1" customWidth="1"/>
    <col min="24" max="24" width="7.421875" style="1" customWidth="1"/>
    <col min="25" max="25" width="10.7109375" style="1" customWidth="1"/>
    <col min="26" max="26" width="7.421875" style="1" customWidth="1"/>
    <col min="27" max="27" width="10.7109375" style="1" customWidth="1"/>
    <col min="28" max="28" width="7.421875" style="1" customWidth="1"/>
    <col min="29" max="29" width="10.7109375" style="1" customWidth="1"/>
    <col min="30" max="30" width="7.8515625" style="1" customWidth="1"/>
    <col min="31" max="31" width="11.7109375" style="1" customWidth="1"/>
    <col min="32" max="32" width="7.8515625" style="1" customWidth="1"/>
    <col min="33" max="33" width="11.7109375" style="1" customWidth="1"/>
    <col min="34" max="34" width="7.8515625" style="1" customWidth="1"/>
    <col min="35" max="35" width="11.7109375" style="1" customWidth="1"/>
    <col min="36" max="36" width="7.8515625" style="1" customWidth="1"/>
    <col min="37" max="37" width="11.7109375" style="1" customWidth="1"/>
    <col min="38" max="39" width="7.8515625" style="1" customWidth="1"/>
    <col min="40" max="40" width="11.7109375" style="1" customWidth="1"/>
    <col min="41" max="41" width="7.8515625" style="1" customWidth="1"/>
    <col min="42" max="42" width="11.7109375" style="1" customWidth="1"/>
    <col min="43" max="43" width="7.8515625" style="1" customWidth="1"/>
    <col min="44" max="44" width="11.7109375" style="1" customWidth="1"/>
    <col min="45" max="45" width="7.8515625" style="1" customWidth="1"/>
    <col min="46" max="46" width="11.7109375" style="1" customWidth="1"/>
    <col min="47" max="48" width="7.8515625" style="1" customWidth="1"/>
    <col min="49" max="49" width="11.7109375" style="1" customWidth="1"/>
    <col min="50" max="50" width="7.8515625" style="1" customWidth="1"/>
    <col min="51" max="51" width="11.7109375" style="1" customWidth="1"/>
    <col min="52" max="52" width="7.8515625" style="1" customWidth="1"/>
    <col min="53" max="53" width="11.7109375" style="1" customWidth="1"/>
    <col min="54" max="54" width="7.8515625" style="1" customWidth="1"/>
    <col min="55" max="55" width="11.7109375" style="1" customWidth="1"/>
    <col min="56" max="56" width="15.00390625" style="1" customWidth="1"/>
    <col min="57" max="57" width="12.7109375" style="1" customWidth="1"/>
    <col min="58" max="58" width="3.57421875" style="1" customWidth="1"/>
    <col min="59" max="59" width="7.28125" style="1" customWidth="1"/>
    <col min="60" max="60" width="10.140625" style="1" customWidth="1"/>
    <col min="61" max="61" width="6.7109375" style="1" customWidth="1"/>
    <col min="62" max="62" width="6.8515625" style="1" customWidth="1"/>
    <col min="63" max="63" width="10.7109375" style="1" customWidth="1"/>
    <col min="64" max="64" width="11.7109375" style="1" customWidth="1"/>
    <col min="65" max="69" width="55.00390625" style="1" bestFit="1" customWidth="1"/>
    <col min="70" max="70" width="11.421875" style="1" customWidth="1"/>
    <col min="71" max="71" width="12.8515625" style="1" customWidth="1"/>
    <col min="72" max="72" width="19.57421875" style="1" bestFit="1" customWidth="1"/>
    <col min="73" max="73" width="25.8515625" style="1" bestFit="1" customWidth="1"/>
    <col min="74" max="74" width="22.28125" style="1" bestFit="1" customWidth="1"/>
    <col min="75" max="75" width="28.7109375" style="1" bestFit="1" customWidth="1"/>
    <col min="76" max="76" width="13.421875" style="1" bestFit="1" customWidth="1"/>
    <col min="77" max="77" width="19.8515625" style="1" bestFit="1" customWidth="1"/>
    <col min="78" max="78" width="17.140625" style="1" bestFit="1" customWidth="1"/>
    <col min="79" max="79" width="23.57421875" style="1" bestFit="1" customWidth="1"/>
    <col min="80" max="80" width="16.421875" style="1" bestFit="1" customWidth="1"/>
    <col min="81" max="81" width="22.7109375" style="1" bestFit="1" customWidth="1"/>
    <col min="82" max="82" width="17.28125" style="1" bestFit="1" customWidth="1"/>
    <col min="83" max="83" width="23.7109375" style="1" bestFit="1" customWidth="1"/>
    <col min="84" max="84" width="12.140625" style="1" bestFit="1" customWidth="1"/>
    <col min="85" max="85" width="18.421875" style="1" bestFit="1" customWidth="1"/>
    <col min="86" max="86" width="18.8515625" style="1" bestFit="1" customWidth="1"/>
    <col min="87" max="87" width="25.140625" style="1" bestFit="1" customWidth="1"/>
    <col min="88" max="88" width="7.421875" style="1" customWidth="1"/>
    <col min="89" max="89" width="13.57421875" style="1" bestFit="1" customWidth="1"/>
    <col min="90" max="90" width="13.8515625" style="1" bestFit="1" customWidth="1"/>
    <col min="91" max="91" width="20.28125" style="1" bestFit="1" customWidth="1"/>
    <col min="92" max="95" width="11.00390625" style="1" bestFit="1" customWidth="1"/>
    <col min="96" max="96" width="17.28125" style="1" bestFit="1" customWidth="1"/>
    <col min="97" max="97" width="9.57421875" style="1" bestFit="1" customWidth="1"/>
    <col min="98" max="98" width="15.8515625" style="1" bestFit="1" customWidth="1"/>
    <col min="99" max="99" width="9.28125" style="1" bestFit="1" customWidth="1"/>
    <col min="100" max="100" width="15.57421875" style="1" bestFit="1" customWidth="1"/>
    <col min="101" max="101" width="12.00390625" style="1" bestFit="1" customWidth="1"/>
    <col min="102" max="102" width="18.140625" style="1" bestFit="1" customWidth="1"/>
    <col min="103" max="103" width="21.28125" style="1" bestFit="1" customWidth="1"/>
    <col min="104" max="104" width="27.7109375" style="1" bestFit="1" customWidth="1"/>
    <col min="105" max="105" width="16.421875" style="1" bestFit="1" customWidth="1"/>
    <col min="106" max="106" width="22.7109375" style="1" bestFit="1" customWidth="1"/>
    <col min="107" max="109" width="15.00390625" style="1" bestFit="1" customWidth="1"/>
    <col min="110" max="110" width="21.28125" style="1" bestFit="1" customWidth="1"/>
    <col min="111" max="112" width="26.421875" style="1" bestFit="1" customWidth="1"/>
    <col min="113" max="113" width="32.8515625" style="1" bestFit="1" customWidth="1"/>
    <col min="114" max="116" width="8.7109375" style="1" customWidth="1"/>
    <col min="117" max="117" width="11.421875" style="1" bestFit="1" customWidth="1"/>
    <col min="118" max="118" width="12.8515625" style="1" bestFit="1" customWidth="1"/>
    <col min="119" max="16384" width="9.140625" style="1" customWidth="1"/>
  </cols>
  <sheetData>
    <row r="1" spans="1:10" s="38" customFormat="1" ht="20.25" customHeight="1">
      <c r="A1" s="47"/>
      <c r="B1" s="45" t="s">
        <v>60</v>
      </c>
      <c r="C1" s="44"/>
      <c r="D1" s="43"/>
      <c r="E1" s="43"/>
      <c r="F1" s="42"/>
      <c r="G1" s="41"/>
      <c r="H1" s="40"/>
      <c r="I1" s="39"/>
      <c r="J1" s="32"/>
    </row>
    <row r="2" spans="1:10" s="38" customFormat="1" ht="20.25" customHeight="1">
      <c r="A2" s="14"/>
      <c r="B2" s="45" t="s">
        <v>46</v>
      </c>
      <c r="C2" s="44"/>
      <c r="D2" s="43"/>
      <c r="E2" s="43"/>
      <c r="F2" s="42"/>
      <c r="G2" s="46"/>
      <c r="H2" s="40"/>
      <c r="I2" s="39"/>
      <c r="J2" s="32"/>
    </row>
    <row r="3" spans="1:10" s="38" customFormat="1" ht="21.75" customHeight="1">
      <c r="A3" s="14"/>
      <c r="B3" s="45" t="s">
        <v>36</v>
      </c>
      <c r="C3" s="44"/>
      <c r="D3" s="43"/>
      <c r="E3" s="43"/>
      <c r="F3" s="42"/>
      <c r="G3" s="41"/>
      <c r="H3" s="40"/>
      <c r="I3" s="39"/>
      <c r="J3" s="32"/>
    </row>
    <row r="4" spans="1:10" s="38" customFormat="1" ht="18" customHeight="1">
      <c r="A4" s="14"/>
      <c r="B4" s="45" t="s">
        <v>47</v>
      </c>
      <c r="C4" s="44"/>
      <c r="D4" s="43"/>
      <c r="E4" s="43"/>
      <c r="F4" s="42"/>
      <c r="G4" s="41"/>
      <c r="H4" s="40"/>
      <c r="I4" s="39"/>
      <c r="J4" s="32"/>
    </row>
    <row r="5" spans="1:10" s="38" customFormat="1" ht="15" customHeight="1">
      <c r="A5" s="14"/>
      <c r="B5" s="42"/>
      <c r="C5" s="42"/>
      <c r="D5" s="39"/>
      <c r="E5" s="39"/>
      <c r="F5" s="42"/>
      <c r="G5" s="41"/>
      <c r="H5" s="40"/>
      <c r="I5" s="39"/>
      <c r="J5" s="32"/>
    </row>
    <row r="6" spans="1:16" s="30" customFormat="1" ht="23.25" customHeight="1">
      <c r="A6" s="112" t="s">
        <v>14</v>
      </c>
      <c r="B6" s="37" t="s">
        <v>13</v>
      </c>
      <c r="C6" s="33" t="s">
        <v>2</v>
      </c>
      <c r="D6" s="36" t="s">
        <v>12</v>
      </c>
      <c r="E6" s="113" t="s">
        <v>17</v>
      </c>
      <c r="F6" s="33" t="s">
        <v>11</v>
      </c>
      <c r="G6" s="35" t="s">
        <v>10</v>
      </c>
      <c r="H6" s="34" t="s">
        <v>9</v>
      </c>
      <c r="I6" s="33" t="s">
        <v>5</v>
      </c>
      <c r="J6" s="32"/>
      <c r="K6" s="31"/>
      <c r="L6" s="31"/>
      <c r="M6" s="31"/>
      <c r="N6" s="31"/>
      <c r="O6" s="31"/>
      <c r="P6" s="31"/>
    </row>
    <row r="7" spans="1:10" s="16" customFormat="1" ht="21.75" customHeight="1">
      <c r="A7" s="112"/>
      <c r="B7" s="29" t="s">
        <v>8</v>
      </c>
      <c r="C7" s="25"/>
      <c r="D7" s="25" t="s">
        <v>7</v>
      </c>
      <c r="E7" s="114"/>
      <c r="F7" s="28" t="s">
        <v>1</v>
      </c>
      <c r="G7" s="27" t="s">
        <v>6</v>
      </c>
      <c r="H7" s="26"/>
      <c r="I7" s="25" t="s">
        <v>4</v>
      </c>
      <c r="J7" s="8"/>
    </row>
    <row r="8" spans="1:10" s="16" customFormat="1" ht="14.25" customHeight="1">
      <c r="A8" s="15">
        <v>5571</v>
      </c>
      <c r="B8" s="24" t="s">
        <v>101</v>
      </c>
      <c r="C8" s="23"/>
      <c r="D8" s="18"/>
      <c r="E8" s="18"/>
      <c r="F8" s="21"/>
      <c r="G8" s="20"/>
      <c r="H8" s="19">
        <f>+H9</f>
        <v>0</v>
      </c>
      <c r="I8" s="18"/>
      <c r="J8" s="8"/>
    </row>
    <row r="9" spans="1:10" s="22" customFormat="1" ht="96.75" customHeight="1">
      <c r="A9" s="13"/>
      <c r="B9" s="12" t="s">
        <v>85</v>
      </c>
      <c r="C9" s="10" t="s">
        <v>38</v>
      </c>
      <c r="D9" s="9" t="s">
        <v>39</v>
      </c>
      <c r="E9" s="48" t="s">
        <v>37</v>
      </c>
      <c r="F9" s="11" t="s">
        <v>61</v>
      </c>
      <c r="G9" s="9"/>
      <c r="H9" s="17">
        <v>0</v>
      </c>
      <c r="I9" s="9" t="s">
        <v>87</v>
      </c>
      <c r="J9" s="8"/>
    </row>
    <row r="10" spans="1:10" s="22" customFormat="1" ht="24.75" customHeight="1">
      <c r="A10" s="13">
        <v>5572</v>
      </c>
      <c r="B10" s="55" t="s">
        <v>102</v>
      </c>
      <c r="C10" s="10"/>
      <c r="D10" s="9"/>
      <c r="E10" s="48"/>
      <c r="F10" s="11"/>
      <c r="G10" s="9"/>
      <c r="H10" s="17">
        <f>+H11</f>
        <v>75000</v>
      </c>
      <c r="I10" s="9"/>
      <c r="J10" s="8"/>
    </row>
    <row r="11" spans="1:10" s="22" customFormat="1" ht="99" customHeight="1">
      <c r="A11" s="13"/>
      <c r="B11" s="12" t="s">
        <v>86</v>
      </c>
      <c r="C11" s="10" t="s">
        <v>40</v>
      </c>
      <c r="D11" s="9" t="s">
        <v>41</v>
      </c>
      <c r="E11" s="48" t="s">
        <v>42</v>
      </c>
      <c r="F11" s="11" t="s">
        <v>61</v>
      </c>
      <c r="G11" s="10" t="s">
        <v>77</v>
      </c>
      <c r="H11" s="17">
        <f>60000+15000</f>
        <v>75000</v>
      </c>
      <c r="I11" s="9" t="s">
        <v>87</v>
      </c>
      <c r="J11" s="8"/>
    </row>
    <row r="12" spans="1:9" ht="14.25">
      <c r="A12" s="89"/>
      <c r="B12" s="90" t="s">
        <v>90</v>
      </c>
      <c r="C12" s="90"/>
      <c r="D12" s="90"/>
      <c r="E12" s="91"/>
      <c r="F12" s="90"/>
      <c r="G12" s="92"/>
      <c r="H12" s="93">
        <f>+H10</f>
        <v>75000</v>
      </c>
      <c r="I12" s="91"/>
    </row>
  </sheetData>
  <sheetProtection/>
  <mergeCells count="2">
    <mergeCell ref="A6:A7"/>
    <mergeCell ref="E6:E7"/>
  </mergeCells>
  <printOptions horizontalCentered="1"/>
  <pageMargins left="0.5511811023622047" right="0.1968503937007874" top="0.7480314960629921" bottom="0.35433070866141736" header="0.31496062992125984" footer="0.31496062992125984"/>
  <pageSetup horizontalDpi="600" verticalDpi="600" orientation="landscape" paperSize="9" scale="98" r:id="rId1"/>
  <headerFooter alignWithMargins="0">
    <oddHeader xml:space="preserve">&amp;R&amp;9กลยุทธ 1.1.1  :  พัฒนาระบบบริการ/ ระบบงานที่มีคุณภาพมาตรฐาน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9" sqref="D19"/>
    </sheetView>
  </sheetViews>
  <sheetFormatPr defaultColWidth="9.140625" defaultRowHeight="23.25" customHeight="1"/>
  <cols>
    <col min="1" max="1" width="5.00390625" style="94" customWidth="1"/>
    <col min="2" max="2" width="38.421875" style="0" customWidth="1"/>
    <col min="3" max="3" width="15.57421875" style="0" customWidth="1"/>
    <col min="4" max="4" width="57.140625" style="0" customWidth="1"/>
    <col min="5" max="5" width="66.7109375" style="0" customWidth="1"/>
  </cols>
  <sheetData>
    <row r="1" spans="1:4" s="98" customFormat="1" ht="23.25" customHeight="1">
      <c r="A1" s="115" t="s">
        <v>53</v>
      </c>
      <c r="B1" s="115"/>
      <c r="C1" s="115"/>
      <c r="D1" s="115"/>
    </row>
    <row r="2" spans="1:4" s="98" customFormat="1" ht="23.25" customHeight="1">
      <c r="A2" s="115" t="s">
        <v>54</v>
      </c>
      <c r="B2" s="115"/>
      <c r="C2" s="115"/>
      <c r="D2" s="115"/>
    </row>
    <row r="3" spans="1:4" s="98" customFormat="1" ht="23.25" customHeight="1">
      <c r="A3" s="115" t="s">
        <v>55</v>
      </c>
      <c r="B3" s="115"/>
      <c r="C3" s="115"/>
      <c r="D3" s="115"/>
    </row>
    <row r="4" spans="1:5" s="100" customFormat="1" ht="23.25" customHeight="1">
      <c r="A4" s="99" t="s">
        <v>0</v>
      </c>
      <c r="B4" s="99" t="s">
        <v>56</v>
      </c>
      <c r="C4" s="99" t="s">
        <v>57</v>
      </c>
      <c r="D4" s="99" t="s">
        <v>58</v>
      </c>
      <c r="E4" s="99" t="s">
        <v>3</v>
      </c>
    </row>
    <row r="5" spans="1:5" s="105" customFormat="1" ht="23.25" customHeight="1">
      <c r="A5" s="101">
        <v>1</v>
      </c>
      <c r="B5" s="102" t="str">
        <f>'s1.1.1'!B8</f>
        <v>โครงการลดต้นทุนในการบริหาร</v>
      </c>
      <c r="C5" s="103">
        <f>'s1.1.1'!H9</f>
        <v>100000</v>
      </c>
      <c r="D5" s="104" t="str">
        <f>'s1.1.1'!I9</f>
        <v>ฝ่ายจัดการ</v>
      </c>
      <c r="E5" s="104" t="str">
        <f>'s1.1.1'!B4</f>
        <v>กลยุทธ 1.1.1 :  เพิ่มประสิทธิภาพการจัดการทางการเงิน</v>
      </c>
    </row>
    <row r="6" spans="1:5" s="105" customFormat="1" ht="23.25" customHeight="1">
      <c r="A6" s="101">
        <v>2</v>
      </c>
      <c r="B6" s="102" t="str">
        <f>+'s1.1.1'!B10</f>
        <v>โครงการส่งเสริมการกำกับดูแลองค์กรที่ดี</v>
      </c>
      <c r="C6" s="103">
        <f>+'s1.1.1'!H10</f>
        <v>140000</v>
      </c>
      <c r="D6" s="104" t="str">
        <f>'s2.2.2'!I9</f>
        <v>คณะกรรมการดำเนินการ  คณะกรรมการศึกษาและประชาสัมพันธ์  ผู้จัดการ</v>
      </c>
      <c r="E6" s="104" t="str">
        <f>'s1.1.1'!B4</f>
        <v>กลยุทธ 1.1.1 :  เพิ่มประสิทธิภาพการจัดการทางการเงิน</v>
      </c>
    </row>
    <row r="7" spans="1:5" s="105" customFormat="1" ht="23.25" customHeight="1">
      <c r="A7" s="101">
        <v>3</v>
      </c>
      <c r="B7" s="102" t="str">
        <f>+'s2.2.2'!B8</f>
        <v>โครงการพัฒนาระบบเทคโนโลยีสารสนเทศเพื่อให้บริการแก่สมาชิก </v>
      </c>
      <c r="C7" s="103">
        <f>+'s2.2.2'!H8</f>
        <v>424000</v>
      </c>
      <c r="D7" s="104" t="str">
        <f>'s3.3.3'!I10</f>
        <v>คณะกรรมการดำเนินการ</v>
      </c>
      <c r="E7" s="104" t="str">
        <f>'s2.2.2'!B4</f>
        <v>กลยุทธ 2.2.2  : เพิ่มระบบสวัสดิการแก่สมาชิก ที่เสมอภาคและเป็นธรรม</v>
      </c>
    </row>
    <row r="8" spans="1:5" s="105" customFormat="1" ht="23.25" customHeight="1">
      <c r="A8" s="101">
        <v>4</v>
      </c>
      <c r="B8" s="102" t="str">
        <f>+'s2.2.2'!B10</f>
        <v>โครงการปรับปรุงสถานที่ให้บริการและสรรหาเจ้าหน้าที่ในการให้บริการสมาชิก</v>
      </c>
      <c r="C8" s="103">
        <f>+'s2.2.2'!H10</f>
        <v>480000</v>
      </c>
      <c r="D8" s="104" t="str">
        <f>'s2.2.2'!I11</f>
        <v>คณะกรรมการดำเนินการ  คณะกรรมการศึกษาและประชาสัมพันธ์  ผู้จัดการ</v>
      </c>
      <c r="E8" s="104" t="str">
        <f>'s2.2.2'!B4</f>
        <v>กลยุทธ 2.2.2  : เพิ่มระบบสวัสดิการแก่สมาชิก ที่เสมอภาคและเป็นธรรม</v>
      </c>
    </row>
    <row r="9" spans="1:5" s="105" customFormat="1" ht="23.25" customHeight="1">
      <c r="A9" s="101">
        <v>5</v>
      </c>
      <c r="B9" s="102" t="str">
        <f>+'s3.3.3'!B8</f>
        <v>โครงการการจัดการระบบสวัสดิการแก่สมาชิก </v>
      </c>
      <c r="C9" s="103">
        <f>+'s3.3.3'!H8</f>
        <v>4996500</v>
      </c>
      <c r="D9" s="104" t="str">
        <f>'s3.3.3'!I10</f>
        <v>คณะกรรมการดำเนินการ</v>
      </c>
      <c r="E9" s="104" t="str">
        <f>'s3.3.3'!B4</f>
        <v>กลยุทธ 3.3.3  :  เพิ่มระบบสวัสดิการแก่สมาชิก ที่เสมอภาคและเป็นธรรม</v>
      </c>
    </row>
    <row r="10" spans="1:5" s="105" customFormat="1" ht="23.25" customHeight="1">
      <c r="A10" s="101">
        <v>6</v>
      </c>
      <c r="B10" s="102" t="str">
        <f>+'s4.4.4'!B8</f>
        <v>โครงการพัฒนาศักยภาพบุคคลากร</v>
      </c>
      <c r="C10" s="103">
        <f>+'s4.4.4'!H8</f>
        <v>600000</v>
      </c>
      <c r="D10" s="104" t="str">
        <f>'s4.4.4'!I9</f>
        <v>คณะกรรมการทั้งคณะ/ฝ่ายจัดการ</v>
      </c>
      <c r="E10" s="104" t="str">
        <f>'s4.4.4'!B4</f>
        <v>กลยุทธ 4.4.4  :  พัฒนาศักยภาพบุคลากร ให้มีประสิทธิภาพ</v>
      </c>
    </row>
    <row r="11" spans="1:5" s="105" customFormat="1" ht="23.25" customHeight="1">
      <c r="A11" s="101">
        <v>7</v>
      </c>
      <c r="B11" s="102" t="str">
        <f>+'s4.4.5'!B8</f>
        <v>โครงการขยายระบบเงินฝาก ที่มีประสิทธิภาพ</v>
      </c>
      <c r="C11" s="103">
        <f>+'s4.4.5'!H8</f>
        <v>82000</v>
      </c>
      <c r="D11" s="104" t="str">
        <f>'s4.4.5'!I9</f>
        <v>คณะกรรมการดำเนินการ/ฝ่ายจัดการ</v>
      </c>
      <c r="E11" s="104" t="str">
        <f>'s4.4.5'!B4</f>
        <v>กลยุทธ 4.4.5  :ขยายระบบเงินฝากให้มีประสิทธิภาพ</v>
      </c>
    </row>
    <row r="12" spans="1:5" s="105" customFormat="1" ht="23.25" customHeight="1">
      <c r="A12" s="101">
        <v>8</v>
      </c>
      <c r="B12" s="102" t="str">
        <f>+'s4.4.5'!B10</f>
        <v>โครงการการจัดการสัดส่วน หนี้สิน/ทุน ที่มีประสิทธิภาพ </v>
      </c>
      <c r="C12" s="103">
        <f>+'s4.4.5'!H10</f>
        <v>0</v>
      </c>
      <c r="D12" s="104" t="str">
        <f>'s4.4.5'!I11</f>
        <v>คณะกรรมการดำเนินการ/ฝ่ายจัดการ</v>
      </c>
      <c r="E12" s="104" t="str">
        <f>'s4.4.5'!B4</f>
        <v>กลยุทธ 4.4.5  :ขยายระบบเงินฝากให้มีประสิทธิภาพ</v>
      </c>
    </row>
    <row r="13" spans="1:5" s="105" customFormat="1" ht="23.25" customHeight="1">
      <c r="A13" s="101">
        <v>9</v>
      </c>
      <c r="B13" s="102" t="str">
        <f>+'s4.4.6'!B8</f>
        <v>โครงการการจัดการระบบเงินกู้ ที่มีประสิทธิภาพ</v>
      </c>
      <c r="C13" s="103">
        <f>+'s4.4.6'!H8</f>
        <v>0</v>
      </c>
      <c r="D13" s="104" t="str">
        <f>'s4.4.6'!I9</f>
        <v>คณะกรรมการดำเนินการ/ฝ่ายจัดการ</v>
      </c>
      <c r="E13" s="104" t="str">
        <f>'s4.4.6'!B4</f>
        <v>กลยุทธ 4.4.6  : เพิ่มประสิทธิภาพระบบเงินกู้ </v>
      </c>
    </row>
    <row r="14" spans="1:5" s="105" customFormat="1" ht="23.25" customHeight="1">
      <c r="A14" s="101">
        <v>10</v>
      </c>
      <c r="B14" s="102" t="str">
        <f>+'s5.5.7'!B8</f>
        <v>โครงการพัฒนาเครือข่ายวิชาการและแลกเปลี่ยนเรียนรู้ ระหว่างภาคีเครือข่าย</v>
      </c>
      <c r="C14" s="103">
        <f>+'s5.5.7'!H8</f>
        <v>0</v>
      </c>
      <c r="D14" s="104" t="str">
        <f>'s5.5.7'!I9</f>
        <v>คณะกรรมการดำเนินการทั้งคณะ</v>
      </c>
      <c r="E14" s="104" t="str">
        <f>'s5.5.7'!B4</f>
        <v>กลยุทธ 5.5.7  : เชื่อมโยงเครือข่ายวิชาการและแลกเปลี่ยนเรียนรู้ ระหว่างภาคีเครือข่าย</v>
      </c>
    </row>
    <row r="15" spans="1:5" s="105" customFormat="1" ht="23.25" customHeight="1">
      <c r="A15" s="101">
        <v>11</v>
      </c>
      <c r="B15" s="102" t="str">
        <f>+'s5.5.7'!B10</f>
        <v>โครงการส่งเสริมกิจกรรมด้านสังคมและสิ่งแวดล้อม</v>
      </c>
      <c r="C15" s="103">
        <f>+'s5.5.7'!H10</f>
        <v>75000</v>
      </c>
      <c r="D15" s="104" t="str">
        <f>'s5.5.7'!I11</f>
        <v>คณะกรรมการดำเนินการทั้งคณะ</v>
      </c>
      <c r="E15" s="104" t="str">
        <f>'s5.5.7'!B4</f>
        <v>กลยุทธ 5.5.7  : เชื่อมโยงเครือข่ายวิชาการและแลกเปลี่ยนเรียนรู้ ระหว่างภาคีเครือข่าย</v>
      </c>
    </row>
    <row r="16" spans="1:5" s="109" customFormat="1" ht="23.25" customHeight="1">
      <c r="A16" s="106"/>
      <c r="B16" s="107" t="s">
        <v>90</v>
      </c>
      <c r="C16" s="108">
        <f>SUM(C5:C15)</f>
        <v>6897500</v>
      </c>
      <c r="D16" s="107"/>
      <c r="E16" s="107"/>
    </row>
    <row r="17" s="105" customFormat="1" ht="23.25" customHeight="1">
      <c r="A17" s="110"/>
    </row>
    <row r="18" spans="1:3" s="105" customFormat="1" ht="23.25" customHeight="1">
      <c r="A18" s="110"/>
      <c r="C18" s="111"/>
    </row>
    <row r="19" s="105" customFormat="1" ht="23.25" customHeight="1">
      <c r="A19" s="11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MOPH96</dc:creator>
  <cp:keywords/>
  <dc:description/>
  <cp:lastModifiedBy>warut</cp:lastModifiedBy>
  <cp:lastPrinted>2017-08-28T10:32:58Z</cp:lastPrinted>
  <dcterms:created xsi:type="dcterms:W3CDTF">2014-10-06T02:38:22Z</dcterms:created>
  <dcterms:modified xsi:type="dcterms:W3CDTF">2018-08-15T03:06:49Z</dcterms:modified>
  <cp:category/>
  <cp:version/>
  <cp:contentType/>
  <cp:contentStatus/>
</cp:coreProperties>
</file>